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<sst xmlns="http://schemas.openxmlformats.org/spreadsheetml/2006/main" count="267" uniqueCount="201">
  <si>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</si>
  <si>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</si>
  <si>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</si>
  <si>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</si>
  <si>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</si>
  <si>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</si>
  <si>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</si>
  <si>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</si>
  <si>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</si>
  <si>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</si>
  <si>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</si>
  <si>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</si>
  <si>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</si>
  <si>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</si>
  <si>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</si>
  <si>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</si>
  <si>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</si>
  <si>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</si>
  <si>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</si>
  <si>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</si>
  <si>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</si>
  <si>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</si>
  <si>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</si>
  <si>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</si>
  <si>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</si>
  <si>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</si>
  <si>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</si>
  <si>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</si>
  <si>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</si>
  <si>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</si>
  <si>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</si>
  <si>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</si>
  <si>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</si>
  <si>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</si>
  <si>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</si>
  <si>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</si>
  <si>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</si>
  <si>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</si>
  <si>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</si>
  <si>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</si>
  <si>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</si>
  <si>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</si>
  <si>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</si>
  <si>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</si>
  <si>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</si>
  <si>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</si>
  <si>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</si>
  <si>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</si>
  <si>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</si>
  <si>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</si>
  <si>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</si>
  <si>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</si>
  <si>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</si>
  <si>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</si>
  <si>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</si>
  <si>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</si>
  <si>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</si>
  <si>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</si>
  <si>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</si>
  <si>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</si>
  <si>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</si>
  <si>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</si>
  <si>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</si>
  <si>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</si>
  <si>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</si>
  <si>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</si>
  <si>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</si>
  <si>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</si>
  <si>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</si>
  <si>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</si>
  <si>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</si>
  <si>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</si>
  <si>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</si>
  <si>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</si>
  <si>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</si>
  <si>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</si>
  <si>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</si>
  <si>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</si>
  <si>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</si>
  <si>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</si>
  <si>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</si>
  <si>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</si>
  <si>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</si>
  <si>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</si>
  <si>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</si>
  <si>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</si>
  <si>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</si>
  <si>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</si>
  <si>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</si>
  <si>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</si>
  <si>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</si>
  <si>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</si>
  <si>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</si>
  <si>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</si>
  <si>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</si>
  <si>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</si>
  <si>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</si>
  <si>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</si>
  <si>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</si>
  <si>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</si>
  <si>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</si>
  <si>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</si>
  <si>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</si>
  <si>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</si>
  <si>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</si>
  <si>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</si>
  <si>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</si>
  <si>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</si>
  <si>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</si>
  <si>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</si>
  <si>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</si>
  <si>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</si>
  <si>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</si>
  <si>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</si>
  <si>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</si>
  <si>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</si>
  <si>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</si>
  <si>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</si>
  <si>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</si>
  <si>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</si>
  <si>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</si>
  <si>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</si>
  <si>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</si>
  <si>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</si>
  <si>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</si>
  <si>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</si>
  <si>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</si>
  <si>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</si>
  <si>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</si>
  <si>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</si>
  <si>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</si>
  <si>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</si>
  <si>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</si>
  <si>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</si>
  <si>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</si>
  <si>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</si>
  <si>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</si>
  <si>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</si>
  <si>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</si>
  <si>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</si>
  <si>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</si>
  <si>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</si>
  <si>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</si>
  <si>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</si>
  <si>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</si>
  <si>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</si>
  <si>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</si>
  <si>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</si>
  <si>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</si>
  <si>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</si>
  <si>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</si>
  <si>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</si>
  <si>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</si>
  <si>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</si>
  <si>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</si>
  <si>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</si>
  <si>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</si>
  <si>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</si>
  <si>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</si>
  <si>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</si>
  <si>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</si>
  <si>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</si>
  <si>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</si>
  <si>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</si>
  <si>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</si>
  <si>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</si>
  <si>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</si>
  <si>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</si>
  <si>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</si>
  <si>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</si>
  <si>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</si>
  <si>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</si>
  <si>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</si>
  <si>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</si>
  <si>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</si>
  <si>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</si>
  <si>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</si>
  <si>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</si>
  <si>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</si>
  <si>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</si>
  <si>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</si>
  <si>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</si>
  <si>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</si>
  <si>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</si>
  <si>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</si>
  <si>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</si>
  <si>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</si>
  <si>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</si>
  <si>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</si>
  <si>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</si>
  <si>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</si>
  <si>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</si>
  <si>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</si>
  <si>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</si>
  <si>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</si>
  <si>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</si>
  <si>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</si>
  <si>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</si>
  <si>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</si>
  <si>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</si>
  <si>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03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</si>
</sst>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&amp;L5D7084DC&amp;C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185</v>
      </c>
      <c r="F6" s="90">
        <v>153</v>
      </c>
      <c r="G6" s="90">
        <v>1</v>
      </c>
      <c r="H6" s="90">
        <v>124</v>
      </c>
      <c r="I6" s="90" t="s">
        <v>183</v>
      </c>
      <c r="J6" s="90">
        <v>61</v>
      </c>
      <c r="K6" s="91">
        <v>7</v>
      </c>
      <c r="L6" s="101">
        <f>E6-F6</f>
        <v>32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187</v>
      </c>
      <c r="F7" s="90">
        <v>186</v>
      </c>
      <c r="G7" s="90">
        <v>3</v>
      </c>
      <c r="H7" s="90">
        <v>187</v>
      </c>
      <c r="I7" s="90">
        <v>159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74</v>
      </c>
      <c r="F9" s="90">
        <v>73</v>
      </c>
      <c r="G9" s="90"/>
      <c r="H9" s="90">
        <v>69</v>
      </c>
      <c r="I9" s="90">
        <v>61</v>
      </c>
      <c r="J9" s="90">
        <v>5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446</v>
      </c>
      <c r="F14" s="105">
        <f>SUM(F6:F13)</f>
        <v>412</v>
      </c>
      <c r="G14" s="105">
        <f>SUM(G6:G13)</f>
        <v>4</v>
      </c>
      <c r="H14" s="105">
        <f>SUM(H6:H13)</f>
        <v>380</v>
      </c>
      <c r="I14" s="105">
        <f>SUM(I6:I13)</f>
        <v>220</v>
      </c>
      <c r="J14" s="105">
        <f>SUM(J6:J13)</f>
        <v>66</v>
      </c>
      <c r="K14" s="105">
        <f>SUM(K6:K13)</f>
        <v>7</v>
      </c>
      <c r="L14" s="101">
        <f>E14-F14</f>
        <v>34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79</v>
      </c>
      <c r="F15" s="92">
        <v>72</v>
      </c>
      <c r="G15" s="92"/>
      <c r="H15" s="92">
        <v>79</v>
      </c>
      <c r="I15" s="92">
        <v>77</v>
      </c>
      <c r="J15" s="92"/>
      <c r="K15" s="91"/>
      <c r="L15" s="101">
        <f>E15-F15</f>
        <v>7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104</v>
      </c>
      <c r="F16" s="92">
        <v>77</v>
      </c>
      <c r="G16" s="92"/>
      <c r="H16" s="92">
        <v>96</v>
      </c>
      <c r="I16" s="92">
        <v>37</v>
      </c>
      <c r="J16" s="92">
        <v>8</v>
      </c>
      <c r="K16" s="91"/>
      <c r="L16" s="101">
        <f>E16-F16</f>
        <v>27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106</v>
      </c>
      <c r="F22" s="91">
        <v>79</v>
      </c>
      <c r="G22" s="91"/>
      <c r="H22" s="91">
        <v>98</v>
      </c>
      <c r="I22" s="91">
        <v>37</v>
      </c>
      <c r="J22" s="91">
        <v>8</v>
      </c>
      <c r="K22" s="91"/>
      <c r="L22" s="101">
        <f>E22-F22</f>
        <v>27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16</v>
      </c>
      <c r="F23" s="91">
        <v>16</v>
      </c>
      <c r="G23" s="91"/>
      <c r="H23" s="91">
        <v>15</v>
      </c>
      <c r="I23" s="91">
        <v>13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478</v>
      </c>
      <c r="F25" s="91">
        <v>474</v>
      </c>
      <c r="G25" s="91">
        <v>4</v>
      </c>
      <c r="H25" s="91">
        <v>470</v>
      </c>
      <c r="I25" s="91">
        <v>452</v>
      </c>
      <c r="J25" s="91">
        <v>8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548</v>
      </c>
      <c r="F26" s="91">
        <v>457</v>
      </c>
      <c r="G26" s="91">
        <v>6</v>
      </c>
      <c r="H26" s="91">
        <v>425</v>
      </c>
      <c r="I26" s="91">
        <v>357</v>
      </c>
      <c r="J26" s="91">
        <v>123</v>
      </c>
      <c r="K26" s="91">
        <v>8</v>
      </c>
      <c r="L26" s="101">
        <f>E26-F26</f>
        <v>91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35</v>
      </c>
      <c r="F27" s="91">
        <v>35</v>
      </c>
      <c r="G27" s="91">
        <v>1</v>
      </c>
      <c r="H27" s="91">
        <v>35</v>
      </c>
      <c r="I27" s="91">
        <v>32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37</v>
      </c>
      <c r="F28" s="91">
        <v>32</v>
      </c>
      <c r="G28" s="91">
        <v>1</v>
      </c>
      <c r="H28" s="91">
        <v>33</v>
      </c>
      <c r="I28" s="91">
        <v>28</v>
      </c>
      <c r="J28" s="91">
        <v>4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2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18</v>
      </c>
      <c r="F33" s="91">
        <v>17</v>
      </c>
      <c r="G33" s="91"/>
      <c r="H33" s="91">
        <v>18</v>
      </c>
      <c r="I33" s="91">
        <v>13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13</v>
      </c>
      <c r="F34" s="91">
        <v>12</v>
      </c>
      <c r="G34" s="91"/>
      <c r="H34" s="91">
        <v>8</v>
      </c>
      <c r="I34" s="91">
        <v>7</v>
      </c>
      <c r="J34" s="91">
        <v>5</v>
      </c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17</v>
      </c>
      <c r="F35" s="91">
        <v>16</v>
      </c>
      <c r="G35" s="91"/>
      <c r="H35" s="91">
        <v>17</v>
      </c>
      <c r="I35" s="91">
        <v>12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681</v>
      </c>
      <c r="F37" s="91">
        <v>578</v>
      </c>
      <c r="G37" s="91">
        <v>8</v>
      </c>
      <c r="H37" s="91">
        <v>540</v>
      </c>
      <c r="I37" s="91">
        <v>432</v>
      </c>
      <c r="J37" s="91">
        <v>141</v>
      </c>
      <c r="K37" s="91">
        <v>8</v>
      </c>
      <c r="L37" s="101">
        <f>E37-F37</f>
        <v>103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510</v>
      </c>
      <c r="F38" s="91">
        <v>501</v>
      </c>
      <c r="G38" s="91"/>
      <c r="H38" s="91">
        <v>502</v>
      </c>
      <c r="I38" s="91" t="s">
        <v>183</v>
      </c>
      <c r="J38" s="91">
        <v>8</v>
      </c>
      <c r="K38" s="91"/>
      <c r="L38" s="101">
        <f>E38-F38</f>
        <v>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</v>
      </c>
      <c r="F40" s="91">
        <v>6</v>
      </c>
      <c r="G40" s="91"/>
      <c r="H40" s="91">
        <v>6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516</v>
      </c>
      <c r="F41" s="91">
        <f aca="true" t="shared" si="0" ref="F41:K41">F38+F40</f>
        <v>507</v>
      </c>
      <c r="G41" s="91">
        <f t="shared" si="0"/>
        <v>0</v>
      </c>
      <c r="H41" s="91">
        <f t="shared" si="0"/>
        <v>508</v>
      </c>
      <c r="I41" s="91">
        <f>I40</f>
        <v>4</v>
      </c>
      <c r="J41" s="91">
        <f t="shared" si="0"/>
        <v>8</v>
      </c>
      <c r="K41" s="91">
        <f t="shared" si="0"/>
        <v>0</v>
      </c>
      <c r="L41" s="101">
        <f>E41-F41</f>
        <v>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1749</v>
      </c>
      <c r="F42" s="91">
        <f aca="true" t="shared" si="1" ref="F42:K42">F14+F22+F37+F41</f>
        <v>1576</v>
      </c>
      <c r="G42" s="91">
        <f t="shared" si="1"/>
        <v>12</v>
      </c>
      <c r="H42" s="91">
        <f t="shared" si="1"/>
        <v>1526</v>
      </c>
      <c r="I42" s="91">
        <f t="shared" si="1"/>
        <v>693</v>
      </c>
      <c r="J42" s="91">
        <f t="shared" si="1"/>
        <v>223</v>
      </c>
      <c r="K42" s="91">
        <f t="shared" si="1"/>
        <v>15</v>
      </c>
      <c r="L42" s="101">
        <f>E42-F42</f>
        <v>173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&amp;L5D7084DC&amp;CФорма № 1-мзс, Підрозділ: Дубровицький районний суд Рівненської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18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173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55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4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&amp;L5D7084DC&amp;CФорма № 1-мзс, Підрозділ: Дубровицький районний суд Рівненської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95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6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6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535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146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9114690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873778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369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1650770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71136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354</v>
      </c>
      <c r="F58" s="96">
        <v>26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82</v>
      </c>
      <c r="F59" s="96">
        <v>16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398</v>
      </c>
      <c r="F60" s="96">
        <v>135</v>
      </c>
      <c r="G60" s="96">
        <v>5</v>
      </c>
      <c r="H60" s="96">
        <v>1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497</v>
      </c>
      <c r="F61" s="96">
        <v>11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&amp;L5D7084DC&amp;CФорма № 1-мзс, Підрозділ: Дубровицький районний суд Рівненської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0.06726457399103139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0.10606060606060606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0.05673758865248227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0.9682741116751269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763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874.5</v>
      </c>
    </row>
    <row r="11" spans="1:4" ht="16.5" customHeight="1">
      <c r="A11" s="189" t="s">
        <v>68</v>
      </c>
      <c r="B11" s="191"/>
      <c r="C11" s="14">
        <v>9</v>
      </c>
      <c r="D11" s="94">
        <v>41</v>
      </c>
    </row>
    <row r="12" spans="1:4" ht="16.5" customHeight="1">
      <c r="A12" s="294" t="s">
        <v>113</v>
      </c>
      <c r="B12" s="294"/>
      <c r="C12" s="14">
        <v>10</v>
      </c>
      <c r="D12" s="94">
        <v>23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75</v>
      </c>
    </row>
    <row r="15" spans="1:4" ht="16.5" customHeight="1">
      <c r="A15" s="294" t="s">
        <v>118</v>
      </c>
      <c r="B15" s="294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&amp;L5D7084DC&amp;CФорма № 1-мзс, Підрозділ: Дубровицький районний суд Рівненської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2018-01-31T10:26:43Z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E0743E22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